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RS10\2020RS10Mathematik\"/>
    </mc:Choice>
  </mc:AlternateContent>
  <bookViews>
    <workbookView xWindow="360" yWindow="120" windowWidth="15195" windowHeight="12525" tabRatio="693"/>
  </bookViews>
  <sheets>
    <sheet name="Information" sheetId="8" r:id="rId1"/>
    <sheet name="Ma_NT_RS10" sheetId="7" r:id="rId2"/>
  </sheets>
  <definedNames>
    <definedName name="_xlnm.Print_Area" localSheetId="1">Ma_NT_RS10!$A$1:$AF$51</definedName>
  </definedNames>
  <calcPr calcId="152511"/>
</workbook>
</file>

<file path=xl/calcChain.xml><?xml version="1.0" encoding="utf-8"?>
<calcChain xmlns="http://schemas.openxmlformats.org/spreadsheetml/2006/main">
  <c r="Q45" i="7" l="1"/>
  <c r="R45" i="7"/>
  <c r="Q44" i="7"/>
  <c r="R44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37" i="7"/>
  <c r="AC38" i="7"/>
  <c r="AC39" i="7"/>
  <c r="AB7" i="7"/>
  <c r="AB8" i="7"/>
  <c r="AC8" i="7" s="1"/>
  <c r="AB9" i="7"/>
  <c r="AB10" i="7"/>
  <c r="AB11" i="7"/>
  <c r="AB12" i="7"/>
  <c r="AB13" i="7"/>
  <c r="AB14" i="7"/>
  <c r="AB15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35" i="7"/>
  <c r="AB36" i="7"/>
  <c r="AB37" i="7"/>
  <c r="AB38" i="7"/>
  <c r="AB39" i="7"/>
  <c r="W7" i="7"/>
  <c r="W8" i="7"/>
  <c r="W9" i="7"/>
  <c r="W10" i="7"/>
  <c r="AC10" i="7" s="1"/>
  <c r="W11" i="7"/>
  <c r="AC11" i="7" s="1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6" i="7"/>
  <c r="AB6" i="7"/>
  <c r="AC9" i="7" l="1"/>
  <c r="AC7" i="7"/>
  <c r="AC6" i="7"/>
  <c r="V44" i="7"/>
  <c r="V45" i="7"/>
  <c r="AG36" i="7" l="1"/>
  <c r="AG37" i="7" s="1"/>
  <c r="AG38" i="7" s="1"/>
  <c r="AG39" i="7" s="1"/>
  <c r="AG40" i="7" s="1"/>
  <c r="AG41" i="7" s="1"/>
  <c r="AG42" i="7" s="1"/>
  <c r="AG43" i="7" s="1"/>
  <c r="AG44" i="7" s="1"/>
  <c r="AG45" i="7" s="1"/>
  <c r="AG46" i="7" s="1"/>
  <c r="AG47" i="7" s="1"/>
  <c r="AG48" i="7" s="1"/>
  <c r="AG49" i="7" s="1"/>
  <c r="AG50" i="7" s="1"/>
  <c r="AG51" i="7" s="1"/>
  <c r="AG52" i="7" s="1"/>
  <c r="AG53" i="7" s="1"/>
  <c r="AG54" i="7" s="1"/>
  <c r="AG55" i="7" s="1"/>
  <c r="AG56" i="7" s="1"/>
  <c r="AG57" i="7" s="1"/>
  <c r="AG58" i="7" s="1"/>
  <c r="AG59" i="7" s="1"/>
  <c r="AG60" i="7" s="1"/>
  <c r="AG61" i="7" s="1"/>
  <c r="AB4" i="7" l="1"/>
  <c r="AD39" i="7" l="1"/>
  <c r="AD38" i="7"/>
  <c r="AD37" i="7"/>
  <c r="AD36" i="7"/>
  <c r="AD35" i="7"/>
  <c r="AD34" i="7"/>
  <c r="AD33" i="7"/>
  <c r="AD32" i="7"/>
  <c r="AD31" i="7"/>
  <c r="AD30" i="7"/>
  <c r="AD29" i="7"/>
  <c r="AD28" i="7"/>
  <c r="AD27" i="7"/>
  <c r="AD26" i="7"/>
  <c r="AD25" i="7"/>
  <c r="AD24" i="7"/>
  <c r="AD23" i="7"/>
  <c r="AD22" i="7"/>
  <c r="AD21" i="7"/>
  <c r="AD20" i="7"/>
  <c r="AD19" i="7"/>
  <c r="AD18" i="7"/>
  <c r="AD17" i="7"/>
  <c r="AD16" i="7"/>
  <c r="AD15" i="7"/>
  <c r="AD14" i="7"/>
  <c r="AD13" i="7"/>
  <c r="AD12" i="7"/>
  <c r="AD11" i="7"/>
  <c r="AD10" i="7"/>
  <c r="AD9" i="7"/>
  <c r="AD8" i="7"/>
  <c r="AD7" i="7"/>
  <c r="AM7" i="7" l="1"/>
  <c r="AM8" i="7"/>
  <c r="AL5" i="7"/>
  <c r="AL8" i="7"/>
  <c r="AL7" i="7"/>
  <c r="AM6" i="7"/>
  <c r="AM5" i="7"/>
  <c r="AL6" i="7"/>
  <c r="AJ8" i="7" l="1"/>
  <c r="AI8" i="7"/>
  <c r="AJ7" i="7"/>
  <c r="AI7" i="7"/>
  <c r="AJ6" i="7"/>
  <c r="AI6" i="7"/>
  <c r="AJ5" i="7"/>
  <c r="AI5" i="7"/>
  <c r="S45" i="7"/>
  <c r="P45" i="7"/>
  <c r="O45" i="7"/>
  <c r="N45" i="7"/>
  <c r="M45" i="7"/>
  <c r="L45" i="7"/>
  <c r="K45" i="7"/>
  <c r="J45" i="7"/>
  <c r="Y49" i="7" l="1"/>
  <c r="Y50" i="7" s="1"/>
  <c r="AA49" i="7"/>
  <c r="AA50" i="7" s="1"/>
  <c r="X49" i="7"/>
  <c r="X50" i="7" s="1"/>
  <c r="Z49" i="7"/>
  <c r="Z50" i="7" s="1"/>
  <c r="S44" i="7"/>
  <c r="P44" i="7"/>
  <c r="O44" i="7"/>
  <c r="N44" i="7"/>
  <c r="M44" i="7"/>
  <c r="L44" i="7"/>
  <c r="K44" i="7"/>
  <c r="J44" i="7"/>
  <c r="I45" i="7" l="1"/>
  <c r="I44" i="7"/>
  <c r="AE46" i="7" l="1"/>
  <c r="U45" i="7" l="1"/>
  <c r="H45" i="7"/>
  <c r="G45" i="7"/>
  <c r="F45" i="7"/>
  <c r="E45" i="7"/>
  <c r="D45" i="7"/>
  <c r="C45" i="7"/>
  <c r="AC44" i="7"/>
  <c r="AB44" i="7"/>
  <c r="W44" i="7"/>
  <c r="U44" i="7"/>
  <c r="T44" i="7"/>
  <c r="H44" i="7"/>
  <c r="G44" i="7"/>
  <c r="F44" i="7"/>
  <c r="E44" i="7"/>
  <c r="D44" i="7"/>
  <c r="C44" i="7"/>
  <c r="W4" i="7"/>
  <c r="AC4" i="7" s="1"/>
  <c r="T45" i="7" l="1"/>
  <c r="AD6" i="7"/>
  <c r="W45" i="7"/>
  <c r="AB45" i="7"/>
  <c r="AC45" i="7" l="1"/>
  <c r="J49" i="7"/>
  <c r="H49" i="7" l="1"/>
  <c r="C49" i="7"/>
  <c r="D49" i="7"/>
  <c r="E49" i="7"/>
  <c r="F49" i="7"/>
  <c r="G49" i="7"/>
</calcChain>
</file>

<file path=xl/comments1.xml><?xml version="1.0" encoding="utf-8"?>
<comments xmlns="http://schemas.openxmlformats.org/spreadsheetml/2006/main">
  <authors>
    <author>Köppen-Castrop, Gudrun (MK)</author>
  </authors>
  <commentList>
    <comment ref="W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B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C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sharedStrings.xml><?xml version="1.0" encoding="utf-8"?>
<sst xmlns="http://schemas.openxmlformats.org/spreadsheetml/2006/main" count="53" uniqueCount="50">
  <si>
    <t>1a</t>
  </si>
  <si>
    <t>1b</t>
  </si>
  <si>
    <t>Aufgaben-
spiegel</t>
  </si>
  <si>
    <t>maximale 
Punktzahl</t>
  </si>
  <si>
    <t>Mathematik</t>
  </si>
  <si>
    <t>NR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</si>
  <si>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</si>
  <si>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</si>
  <si>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</si>
  <si>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</si>
  <si>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</si>
  <si>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</si>
  <si>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</si>
  <si>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</si>
  <si>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</si>
  <si>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Durchschnitt</t>
  </si>
  <si>
    <t>Hauptteil 1</t>
  </si>
  <si>
    <t>4a</t>
  </si>
  <si>
    <t>4b</t>
  </si>
  <si>
    <t>5a</t>
  </si>
  <si>
    <t>5b</t>
  </si>
  <si>
    <t>6a</t>
  </si>
  <si>
    <t>6b</t>
  </si>
  <si>
    <t>6c</t>
  </si>
  <si>
    <t>Wahlaufgabe</t>
  </si>
  <si>
    <t>W1</t>
  </si>
  <si>
    <t>W2</t>
  </si>
  <si>
    <t>Wahlaufgaben</t>
  </si>
  <si>
    <t>Nr.1</t>
  </si>
  <si>
    <t>Nr.2</t>
  </si>
  <si>
    <t>Anzahl der Schüler</t>
  </si>
  <si>
    <t>durchschnittlich erreichte Punkte</t>
  </si>
  <si>
    <t>In den Spalten Nr.1 und Nr.2 die gewählte Aufgabe angeben.</t>
  </si>
  <si>
    <t>H1</t>
  </si>
  <si>
    <t xml:space="preserve">RS 10 </t>
  </si>
  <si>
    <t>5c</t>
  </si>
  <si>
    <t>6d</t>
  </si>
  <si>
    <t xml:space="preserve">Hauptteil 2 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</si>
  <si>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</si>
  <si>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</si>
  <si>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</si>
  <si>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ABA 2020</t>
  </si>
  <si>
    <t>Ergebnisse für ABA 2020 Nachschreibtermin RS 10</t>
  </si>
  <si>
    <t>Nachschreibtermin 12.06.2020</t>
  </si>
  <si>
    <t>Durch-schnitt</t>
  </si>
  <si>
    <t>1c</t>
  </si>
  <si>
    <t>1d</t>
  </si>
  <si>
    <t>4c</t>
  </si>
  <si>
    <t>4d</t>
  </si>
  <si>
    <t>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</si>
</sst>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color indexed="81"/>
      <name val="Segoe UI"/>
      <charset val="1"/>
    </font>
    <font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115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6" xfId="0" applyFont="1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5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0" xfId="0" applyFill="1" applyBorder="1" applyProtection="1"/>
    <xf numFmtId="0" fontId="0" fillId="4" borderId="16" xfId="0" applyFill="1" applyBorder="1" applyProtection="1"/>
    <xf numFmtId="0" fontId="1" fillId="4" borderId="16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8" xfId="0" applyFont="1" applyFill="1" applyBorder="1" applyAlignment="1" applyProtection="1">
      <alignment horizontal="center" vertical="center"/>
    </xf>
    <xf numFmtId="0" fontId="0" fillId="5" borderId="19" xfId="0" applyFill="1" applyBorder="1" applyProtection="1"/>
    <xf numFmtId="0" fontId="1" fillId="5" borderId="1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4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1" fillId="5" borderId="0" xfId="0" applyFont="1" applyFill="1" applyBorder="1" applyAlignment="1" applyProtection="1">
      <alignment vertical="center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4" borderId="32" xfId="0" applyFont="1" applyFill="1" applyBorder="1" applyAlignment="1" applyProtection="1">
      <alignment horizontal="center" vertical="center"/>
    </xf>
    <xf numFmtId="0" fontId="10" fillId="7" borderId="0" xfId="1" applyFont="1" applyFill="1" applyAlignment="1"/>
    <xf numFmtId="0" fontId="10" fillId="7" borderId="0" xfId="1" applyFont="1" applyFill="1"/>
    <xf numFmtId="0" fontId="10" fillId="0" borderId="0" xfId="1" applyFont="1"/>
    <xf numFmtId="0" fontId="10" fillId="7" borderId="1" xfId="1" applyFont="1" applyFill="1" applyBorder="1" applyAlignment="1">
      <alignment horizontal="center"/>
    </xf>
    <xf numFmtId="0" fontId="10" fillId="7" borderId="1" xfId="1" applyFont="1" applyFill="1" applyBorder="1" applyAlignment="1" applyProtection="1">
      <alignment horizontal="center"/>
      <protection locked="0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31" xfId="0" applyFont="1" applyFill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2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left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6" customWidth="1"/>
    <col min="14" max="16384" width="11.42578125" style="96" hidden="1"/>
  </cols>
  <sheetData>
    <row r="1" spans="1:13" x14ac:dyDescent="0.25">
      <c r="A1" s="94" t="s">
        <v>38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5"/>
    </row>
    <row r="2" spans="1:13" x14ac:dyDescent="0.25">
      <c r="A2" s="94" t="s">
        <v>39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5"/>
    </row>
    <row r="3" spans="1:13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3" x14ac:dyDescent="0.25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</row>
    <row r="5" spans="1:13" x14ac:dyDescent="0.25">
      <c r="A5" s="95"/>
      <c r="B5" s="97" t="s">
        <v>6</v>
      </c>
      <c r="C5" s="97">
        <v>1</v>
      </c>
      <c r="D5" s="97">
        <v>2</v>
      </c>
      <c r="E5" s="97">
        <v>3</v>
      </c>
      <c r="F5" s="97">
        <v>4</v>
      </c>
      <c r="G5" s="97">
        <v>5</v>
      </c>
      <c r="H5" s="97">
        <v>6</v>
      </c>
      <c r="I5" s="95"/>
      <c r="J5" s="95"/>
      <c r="K5" s="95"/>
      <c r="L5" s="95"/>
      <c r="M5" s="95"/>
    </row>
    <row r="6" spans="1:13" x14ac:dyDescent="0.25">
      <c r="A6" s="95"/>
      <c r="B6" s="97" t="s">
        <v>40</v>
      </c>
      <c r="C6" s="98"/>
      <c r="D6" s="98"/>
      <c r="E6" s="98"/>
      <c r="F6" s="98"/>
      <c r="G6" s="98"/>
      <c r="H6" s="98"/>
      <c r="I6" s="95"/>
      <c r="J6" s="95"/>
      <c r="K6" s="95"/>
      <c r="L6" s="95"/>
      <c r="M6" s="95"/>
    </row>
    <row r="7" spans="1:13" x14ac:dyDescent="0.25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</row>
    <row r="8" spans="1:13" x14ac:dyDescent="0.25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BB63"/>
  <sheetViews>
    <sheetView showGridLines="0" zoomScaleNormal="100" workbookViewId="0">
      <selection activeCell="B6" sqref="B6"/>
    </sheetView>
  </sheetViews>
  <sheetFormatPr baseColWidth="10" defaultColWidth="7" defaultRowHeight="12.75" zeroHeight="1" x14ac:dyDescent="0.2"/>
  <cols>
    <col min="1" max="1" width="4.7109375" style="15" customWidth="1"/>
    <col min="2" max="2" width="29.28515625" style="15" customWidth="1"/>
    <col min="3" max="3" width="12.85546875" style="15" customWidth="1"/>
    <col min="4" max="22" width="4.7109375" style="15" customWidth="1"/>
    <col min="23" max="23" width="6.7109375" style="15" customWidth="1"/>
    <col min="24" max="27" width="5.7109375" style="15" customWidth="1"/>
    <col min="28" max="28" width="6.7109375" style="15" customWidth="1"/>
    <col min="29" max="29" width="8.7109375" style="15" customWidth="1"/>
    <col min="30" max="30" width="7.7109375" style="15" customWidth="1"/>
    <col min="31" max="31" width="12.7109375" style="15" customWidth="1"/>
    <col min="32" max="32" width="3.42578125" style="15" customWidth="1"/>
    <col min="33" max="40" width="7" style="15" hidden="1" customWidth="1"/>
    <col min="41" max="16384" width="7" style="15"/>
  </cols>
  <sheetData>
    <row r="1" spans="1:54" s="14" customFormat="1" ht="16.5" thickTop="1" x14ac:dyDescent="0.25">
      <c r="A1" s="37"/>
      <c r="B1" s="38" t="s">
        <v>4</v>
      </c>
      <c r="C1" s="39" t="s">
        <v>34</v>
      </c>
      <c r="D1" s="38"/>
      <c r="E1" s="38"/>
      <c r="F1" s="38"/>
      <c r="G1" s="39" t="s">
        <v>43</v>
      </c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52"/>
      <c r="U1" s="38"/>
      <c r="V1" s="38"/>
      <c r="W1" s="38"/>
      <c r="X1" s="53" t="s">
        <v>32</v>
      </c>
      <c r="Y1" s="38"/>
      <c r="Z1" s="39"/>
      <c r="AA1" s="38"/>
      <c r="AB1" s="38"/>
      <c r="AC1" s="38"/>
      <c r="AD1" s="54"/>
      <c r="AE1" s="55"/>
      <c r="AF1" s="13"/>
    </row>
    <row r="2" spans="1:54" ht="16.5" thickBot="1" x14ac:dyDescent="0.3">
      <c r="A2" s="40"/>
      <c r="B2" s="41" t="s">
        <v>41</v>
      </c>
      <c r="C2" s="42" t="s">
        <v>16</v>
      </c>
      <c r="D2" s="42" t="s">
        <v>37</v>
      </c>
      <c r="E2" s="44"/>
      <c r="F2" s="44"/>
      <c r="G2" s="42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2"/>
      <c r="U2" s="42"/>
      <c r="V2" s="43"/>
      <c r="W2" s="43"/>
      <c r="X2" s="42" t="s">
        <v>27</v>
      </c>
      <c r="Y2" s="43"/>
      <c r="Z2" s="43"/>
      <c r="AA2" s="43"/>
      <c r="AB2" s="43"/>
      <c r="AC2" s="43"/>
      <c r="AD2" s="43"/>
      <c r="AE2" s="56"/>
    </row>
    <row r="3" spans="1:54" ht="13.5" thickTop="1" x14ac:dyDescent="0.2">
      <c r="A3" s="45"/>
      <c r="B3" s="46"/>
      <c r="C3" s="47" t="s">
        <v>33</v>
      </c>
      <c r="D3" s="47" t="s">
        <v>0</v>
      </c>
      <c r="E3" s="47" t="s">
        <v>1</v>
      </c>
      <c r="F3" s="47" t="s">
        <v>45</v>
      </c>
      <c r="G3" s="47" t="s">
        <v>46</v>
      </c>
      <c r="H3" s="47" t="s">
        <v>9</v>
      </c>
      <c r="I3" s="47" t="s">
        <v>10</v>
      </c>
      <c r="J3" s="47">
        <v>3</v>
      </c>
      <c r="K3" s="47" t="s">
        <v>17</v>
      </c>
      <c r="L3" s="47" t="s">
        <v>18</v>
      </c>
      <c r="M3" s="47" t="s">
        <v>47</v>
      </c>
      <c r="N3" s="47" t="s">
        <v>48</v>
      </c>
      <c r="O3" s="47" t="s">
        <v>19</v>
      </c>
      <c r="P3" s="47" t="s">
        <v>20</v>
      </c>
      <c r="Q3" s="47" t="s">
        <v>35</v>
      </c>
      <c r="R3" s="47" t="s">
        <v>49</v>
      </c>
      <c r="S3" s="47" t="s">
        <v>21</v>
      </c>
      <c r="T3" s="47" t="s">
        <v>22</v>
      </c>
      <c r="U3" s="47" t="s">
        <v>23</v>
      </c>
      <c r="V3" s="47" t="s">
        <v>36</v>
      </c>
      <c r="W3" s="16" t="s">
        <v>12</v>
      </c>
      <c r="X3" s="47" t="s">
        <v>25</v>
      </c>
      <c r="Y3" s="47" t="s">
        <v>28</v>
      </c>
      <c r="Z3" s="47" t="s">
        <v>26</v>
      </c>
      <c r="AA3" s="47" t="s">
        <v>29</v>
      </c>
      <c r="AB3" s="16" t="s">
        <v>12</v>
      </c>
      <c r="AC3" s="17" t="s">
        <v>8</v>
      </c>
      <c r="AD3" s="18"/>
      <c r="AE3" s="101" t="s">
        <v>13</v>
      </c>
      <c r="AF3" s="13"/>
      <c r="AG3" s="13"/>
    </row>
    <row r="4" spans="1:54" ht="26.25" thickBot="1" x14ac:dyDescent="0.25">
      <c r="A4" s="48"/>
      <c r="B4" s="49" t="s">
        <v>3</v>
      </c>
      <c r="C4" s="50">
        <v>28</v>
      </c>
      <c r="D4" s="50">
        <v>1</v>
      </c>
      <c r="E4" s="50">
        <v>1</v>
      </c>
      <c r="F4" s="50">
        <v>1</v>
      </c>
      <c r="G4" s="50">
        <v>2</v>
      </c>
      <c r="H4" s="50">
        <v>3</v>
      </c>
      <c r="I4" s="50">
        <v>2</v>
      </c>
      <c r="J4" s="50">
        <v>2</v>
      </c>
      <c r="K4" s="50">
        <v>1</v>
      </c>
      <c r="L4" s="50">
        <v>3</v>
      </c>
      <c r="M4" s="50">
        <v>1</v>
      </c>
      <c r="N4" s="50">
        <v>3</v>
      </c>
      <c r="O4" s="50">
        <v>2</v>
      </c>
      <c r="P4" s="50">
        <v>1</v>
      </c>
      <c r="Q4" s="50">
        <v>3</v>
      </c>
      <c r="R4" s="50">
        <v>2</v>
      </c>
      <c r="S4" s="50">
        <v>1</v>
      </c>
      <c r="T4" s="50">
        <v>3</v>
      </c>
      <c r="U4" s="50">
        <v>2</v>
      </c>
      <c r="V4" s="50">
        <v>2</v>
      </c>
      <c r="W4" s="20">
        <f>SUM(D4:V4)</f>
        <v>36</v>
      </c>
      <c r="X4" s="50">
        <v>10</v>
      </c>
      <c r="Y4" s="50"/>
      <c r="Z4" s="50">
        <v>10</v>
      </c>
      <c r="AA4" s="50"/>
      <c r="AB4" s="21">
        <f>SUM(X4,Z4)</f>
        <v>20</v>
      </c>
      <c r="AC4" s="21">
        <f>SUM(C4+W4+AB4)</f>
        <v>84</v>
      </c>
      <c r="AD4" s="22" t="s">
        <v>6</v>
      </c>
      <c r="AE4" s="102"/>
      <c r="AF4" s="13"/>
      <c r="AG4" s="13"/>
    </row>
    <row r="5" spans="1:54" s="24" customFormat="1" ht="13.5" thickBot="1" x14ac:dyDescent="0.25">
      <c r="A5" s="51" t="s">
        <v>5</v>
      </c>
      <c r="B5" s="50" t="s">
        <v>7</v>
      </c>
      <c r="C5" s="104" t="s">
        <v>11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6"/>
      <c r="AD5" s="17"/>
      <c r="AE5" s="103"/>
      <c r="AF5" s="23"/>
      <c r="AG5" s="24">
        <v>0</v>
      </c>
      <c r="AI5" s="36" t="str">
        <f>IF(COUNT($Y$6:$Y$39)=0," ",COUNTIF($Y$6:$Y$39,1))</f>
        <v xml:space="preserve"> </v>
      </c>
      <c r="AJ5" s="36" t="str">
        <f>IF(COUNT($AA$6:$AA$39)=0," ",COUNTIF($AA$6:$AA$39,1))</f>
        <v xml:space="preserve"> </v>
      </c>
      <c r="AL5" s="19" t="str">
        <f>IFERROR(AVERAGEIF($Y$6:$Y$39,"1",$X$6:$X$39),"0")</f>
        <v>0</v>
      </c>
      <c r="AM5" s="19" t="str">
        <f>IFERROR(AVERAGEIF($AA$6:$AA$39,"1",$Z$6:$Z$39),"0")</f>
        <v>0</v>
      </c>
    </row>
    <row r="6" spans="1:54" ht="13.5" thickBot="1" x14ac:dyDescent="0.25">
      <c r="A6" s="51">
        <v>1</v>
      </c>
      <c r="B6" s="1"/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8" t="str">
        <f>IF(COUNTBLANK(D6:V6)=0,SUM(D6:V6),"")</f>
        <v/>
      </c>
      <c r="X6" s="3"/>
      <c r="Y6" s="2"/>
      <c r="Z6" s="3"/>
      <c r="AA6" s="3"/>
      <c r="AB6" s="10" t="str">
        <f>IF(AND(COUNTBLANK(X6:AA6)=0,AA6&lt;&gt;Y6), X6+Z6,"")</f>
        <v/>
      </c>
      <c r="AC6" s="25" t="str">
        <f>IF(COUNTBLANK(C6:AB6)=0,C6+W6+AB6,"")</f>
        <v/>
      </c>
      <c r="AD6" s="26" t="str">
        <f>IF(AC6&lt;20.5,6,(IF(AC6&lt;41.5,5,(IF(AC6&lt;52.5,4,(IF(AC6&lt;63.5,3,(IF(AC6&lt;74.5,2,(IF(AC6&lt;=84,1," ")))))))))))</f>
        <v xml:space="preserve"> </v>
      </c>
      <c r="AE6" s="11"/>
      <c r="AF6" s="24"/>
      <c r="AG6" s="27">
        <v>0.5</v>
      </c>
      <c r="AH6" s="28">
        <v>1</v>
      </c>
      <c r="AI6" s="36" t="str">
        <f>IF(COUNT($Y$6:$Y$39)=0," ",COUNTIF($Y$6:$Y$39,2))</f>
        <v xml:space="preserve"> </v>
      </c>
      <c r="AJ6" s="36" t="str">
        <f>IF(COUNT($AA$6:$AA$39)=0," ",COUNTIF($AA$6:$AA$39,2))</f>
        <v xml:space="preserve"> </v>
      </c>
      <c r="AK6" s="28"/>
      <c r="AL6" s="19" t="str">
        <f>IFERROR(AVERAGEIF($Y$6:$Y$39,"2",$X$6:$X$39),"0")</f>
        <v>0</v>
      </c>
      <c r="AM6" s="19" t="str">
        <f>IFERROR(AVERAGEIF($AA$6:$AA$39,"2",$Z$6:$Z$39),"0")</f>
        <v>0</v>
      </c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</row>
    <row r="7" spans="1:54" ht="13.5" thickBot="1" x14ac:dyDescent="0.25">
      <c r="A7" s="51">
        <v>2</v>
      </c>
      <c r="B7" s="4"/>
      <c r="C7" s="3"/>
      <c r="D7" s="3"/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8" t="str">
        <f t="shared" ref="W7:W39" si="0">IF(COUNTBLANK(D7:V7)=0,SUM(D7:V7),"")</f>
        <v/>
      </c>
      <c r="X7" s="3"/>
      <c r="Y7" s="2"/>
      <c r="Z7" s="3"/>
      <c r="AA7" s="3"/>
      <c r="AB7" s="10" t="str">
        <f t="shared" ref="AB7:AB39" si="1">IF(AND(COUNTBLANK(X7:AA7)=0,AA7&lt;&gt;Y7), X7+Z7,"")</f>
        <v/>
      </c>
      <c r="AC7" s="25" t="str">
        <f t="shared" ref="AC7:AC39" si="2">IF(COUNTBLANK(C7:AB7)=0,C7+W7+AB7,"")</f>
        <v/>
      </c>
      <c r="AD7" s="26" t="str">
        <f t="shared" ref="AD7:AD39" si="3">IF(AC7&lt;20.5,6,(IF(AC7&lt;41.5,5,(IF(AC7&lt;52.5,4,(IF(AC7&lt;63.5,3,(IF(AC7&lt;74.5,2,(IF(AC7&lt;=84,1," ")))))))))))</f>
        <v xml:space="preserve"> </v>
      </c>
      <c r="AE7" s="11"/>
      <c r="AF7" s="24"/>
      <c r="AG7" s="24">
        <v>1</v>
      </c>
      <c r="AH7" s="28">
        <v>2</v>
      </c>
      <c r="AI7" s="36" t="str">
        <f>IF(COUNT($Y$6:$Y$39)=0," ",COUNTIF($Y$6:$Y$39,3))</f>
        <v xml:space="preserve"> </v>
      </c>
      <c r="AJ7" s="36" t="str">
        <f>IF(COUNT($AA$6:$AA$39)=0," ",COUNTIF($AA$6:$AA$39,3))</f>
        <v xml:space="preserve"> </v>
      </c>
      <c r="AK7" s="28"/>
      <c r="AL7" s="19" t="str">
        <f>IFERROR(AVERAGEIF($Y$6:$Y$39,"3",$X$6:$X$39),"0")</f>
        <v>0</v>
      </c>
      <c r="AM7" s="19" t="str">
        <f>IFERROR(AVERAGEIF($AA$6:$AA$39,"3",$Z$6:$Z$39),"0")</f>
        <v>0</v>
      </c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</row>
    <row r="8" spans="1:54" ht="13.5" thickBot="1" x14ac:dyDescent="0.25">
      <c r="A8" s="51">
        <v>3</v>
      </c>
      <c r="B8" s="1"/>
      <c r="C8" s="3"/>
      <c r="D8" s="3"/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8" t="str">
        <f t="shared" si="0"/>
        <v/>
      </c>
      <c r="X8" s="3"/>
      <c r="Y8" s="2"/>
      <c r="Z8" s="3"/>
      <c r="AA8" s="3"/>
      <c r="AB8" s="10" t="str">
        <f t="shared" si="1"/>
        <v/>
      </c>
      <c r="AC8" s="25" t="str">
        <f t="shared" si="2"/>
        <v/>
      </c>
      <c r="AD8" s="26" t="str">
        <f t="shared" si="3"/>
        <v xml:space="preserve"> </v>
      </c>
      <c r="AE8" s="11"/>
      <c r="AF8" s="24"/>
      <c r="AG8" s="24">
        <v>1.5</v>
      </c>
      <c r="AH8" s="28">
        <v>3</v>
      </c>
      <c r="AI8" s="36" t="str">
        <f>IF(COUNT($Y$6:$Y$39)=0," ",COUNTIF($Y$6:$Y$39,4))</f>
        <v xml:space="preserve"> </v>
      </c>
      <c r="AJ8" s="36" t="str">
        <f>IF(COUNT($AA$6:$AA$39)=0," ",COUNTIF($AA$6:$AA$39,4))</f>
        <v xml:space="preserve"> </v>
      </c>
      <c r="AK8" s="28"/>
      <c r="AL8" s="19" t="str">
        <f>IFERROR(AVERAGEIF($Y$6:$Y$39,"4",$X$6:$X$39),"0")</f>
        <v>0</v>
      </c>
      <c r="AM8" s="19" t="str">
        <f>IFERROR(AVERAGEIF($AA$6:$AA$39,"4",$Z$6:$Z$39),"0")</f>
        <v>0</v>
      </c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</row>
    <row r="9" spans="1:54" x14ac:dyDescent="0.2">
      <c r="A9" s="51">
        <v>4</v>
      </c>
      <c r="B9" s="1"/>
      <c r="C9" s="3"/>
      <c r="D9" s="3"/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8" t="str">
        <f t="shared" si="0"/>
        <v/>
      </c>
      <c r="X9" s="3"/>
      <c r="Y9" s="2"/>
      <c r="Z9" s="3"/>
      <c r="AA9" s="3"/>
      <c r="AB9" s="10" t="str">
        <f t="shared" si="1"/>
        <v/>
      </c>
      <c r="AC9" s="25" t="str">
        <f t="shared" si="2"/>
        <v/>
      </c>
      <c r="AD9" s="26" t="str">
        <f t="shared" si="3"/>
        <v xml:space="preserve"> </v>
      </c>
      <c r="AE9" s="11"/>
      <c r="AF9" s="24"/>
      <c r="AG9" s="24">
        <v>2</v>
      </c>
      <c r="AH9" s="29">
        <v>4</v>
      </c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</row>
    <row r="10" spans="1:54" x14ac:dyDescent="0.2">
      <c r="A10" s="51">
        <v>5</v>
      </c>
      <c r="B10" s="1"/>
      <c r="C10" s="3"/>
      <c r="D10" s="3"/>
      <c r="E10" s="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8" t="str">
        <f t="shared" si="0"/>
        <v/>
      </c>
      <c r="X10" s="3"/>
      <c r="Y10" s="2"/>
      <c r="Z10" s="3"/>
      <c r="AA10" s="3"/>
      <c r="AB10" s="10" t="str">
        <f t="shared" si="1"/>
        <v/>
      </c>
      <c r="AC10" s="25" t="str">
        <f t="shared" si="2"/>
        <v/>
      </c>
      <c r="AD10" s="26" t="str">
        <f t="shared" si="3"/>
        <v xml:space="preserve"> </v>
      </c>
      <c r="AE10" s="11"/>
      <c r="AF10" s="24"/>
      <c r="AG10" s="30">
        <v>2.5</v>
      </c>
      <c r="AH10" s="29">
        <v>5</v>
      </c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9"/>
      <c r="BB10" s="29"/>
    </row>
    <row r="11" spans="1:54" x14ac:dyDescent="0.2">
      <c r="A11" s="51">
        <v>6</v>
      </c>
      <c r="B11" s="1"/>
      <c r="C11" s="3"/>
      <c r="D11" s="3"/>
      <c r="E11" s="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8" t="str">
        <f t="shared" si="0"/>
        <v/>
      </c>
      <c r="X11" s="3"/>
      <c r="Y11" s="2"/>
      <c r="Z11" s="3"/>
      <c r="AA11" s="3"/>
      <c r="AB11" s="10" t="str">
        <f t="shared" si="1"/>
        <v/>
      </c>
      <c r="AC11" s="25" t="str">
        <f t="shared" si="2"/>
        <v/>
      </c>
      <c r="AD11" s="26" t="str">
        <f t="shared" si="3"/>
        <v xml:space="preserve"> </v>
      </c>
      <c r="AE11" s="11"/>
      <c r="AF11" s="24"/>
      <c r="AG11" s="24">
        <v>3</v>
      </c>
      <c r="AH11" s="29">
        <v>6</v>
      </c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</row>
    <row r="12" spans="1:54" x14ac:dyDescent="0.2">
      <c r="A12" s="51">
        <v>7</v>
      </c>
      <c r="B12" s="1"/>
      <c r="C12" s="3"/>
      <c r="D12" s="3"/>
      <c r="E12" s="3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8" t="str">
        <f t="shared" si="0"/>
        <v/>
      </c>
      <c r="X12" s="3"/>
      <c r="Y12" s="2"/>
      <c r="Z12" s="3"/>
      <c r="AA12" s="3"/>
      <c r="AB12" s="10" t="str">
        <f t="shared" si="1"/>
        <v/>
      </c>
      <c r="AC12" s="25" t="str">
        <f t="shared" si="2"/>
        <v/>
      </c>
      <c r="AD12" s="26" t="str">
        <f t="shared" si="3"/>
        <v xml:space="preserve"> </v>
      </c>
      <c r="AE12" s="11"/>
      <c r="AF12" s="24"/>
      <c r="AG12" s="24">
        <v>3.5</v>
      </c>
    </row>
    <row r="13" spans="1:54" x14ac:dyDescent="0.2">
      <c r="A13" s="51">
        <v>8</v>
      </c>
      <c r="B13" s="1"/>
      <c r="C13" s="3"/>
      <c r="D13" s="3"/>
      <c r="E13" s="3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8" t="str">
        <f t="shared" si="0"/>
        <v/>
      </c>
      <c r="X13" s="3"/>
      <c r="Y13" s="2"/>
      <c r="Z13" s="3"/>
      <c r="AA13" s="3"/>
      <c r="AB13" s="10" t="str">
        <f t="shared" si="1"/>
        <v/>
      </c>
      <c r="AC13" s="25" t="str">
        <f t="shared" si="2"/>
        <v/>
      </c>
      <c r="AD13" s="26" t="str">
        <f t="shared" si="3"/>
        <v xml:space="preserve"> </v>
      </c>
      <c r="AE13" s="11"/>
      <c r="AF13" s="24"/>
      <c r="AG13" s="24">
        <v>4</v>
      </c>
    </row>
    <row r="14" spans="1:54" x14ac:dyDescent="0.2">
      <c r="A14" s="51">
        <v>9</v>
      </c>
      <c r="B14" s="1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8" t="str">
        <f t="shared" si="0"/>
        <v/>
      </c>
      <c r="X14" s="3"/>
      <c r="Y14" s="2"/>
      <c r="Z14" s="3"/>
      <c r="AA14" s="3"/>
      <c r="AB14" s="10" t="str">
        <f t="shared" si="1"/>
        <v/>
      </c>
      <c r="AC14" s="25" t="str">
        <f t="shared" si="2"/>
        <v/>
      </c>
      <c r="AD14" s="26" t="str">
        <f t="shared" si="3"/>
        <v xml:space="preserve"> </v>
      </c>
      <c r="AE14" s="11"/>
      <c r="AF14" s="24"/>
      <c r="AG14" s="24">
        <v>4.5</v>
      </c>
    </row>
    <row r="15" spans="1:54" x14ac:dyDescent="0.2">
      <c r="A15" s="51">
        <v>10</v>
      </c>
      <c r="B15" s="1"/>
      <c r="C15" s="3"/>
      <c r="D15" s="3"/>
      <c r="E15" s="3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8" t="str">
        <f t="shared" si="0"/>
        <v/>
      </c>
      <c r="X15" s="3"/>
      <c r="Y15" s="2"/>
      <c r="Z15" s="3"/>
      <c r="AA15" s="3"/>
      <c r="AB15" s="10" t="str">
        <f t="shared" si="1"/>
        <v/>
      </c>
      <c r="AC15" s="25" t="str">
        <f t="shared" si="2"/>
        <v/>
      </c>
      <c r="AD15" s="26" t="str">
        <f t="shared" si="3"/>
        <v xml:space="preserve"> </v>
      </c>
      <c r="AE15" s="11"/>
      <c r="AF15" s="24"/>
      <c r="AG15" s="24">
        <v>5</v>
      </c>
    </row>
    <row r="16" spans="1:54" x14ac:dyDescent="0.2">
      <c r="A16" s="51">
        <v>11</v>
      </c>
      <c r="B16" s="1"/>
      <c r="C16" s="3"/>
      <c r="D16" s="3"/>
      <c r="E16" s="3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8" t="str">
        <f t="shared" si="0"/>
        <v/>
      </c>
      <c r="X16" s="3"/>
      <c r="Y16" s="2"/>
      <c r="Z16" s="3"/>
      <c r="AA16" s="3"/>
      <c r="AB16" s="10" t="str">
        <f t="shared" si="1"/>
        <v/>
      </c>
      <c r="AC16" s="25" t="str">
        <f t="shared" si="2"/>
        <v/>
      </c>
      <c r="AD16" s="26" t="str">
        <f t="shared" si="3"/>
        <v xml:space="preserve"> </v>
      </c>
      <c r="AE16" s="11"/>
      <c r="AF16" s="24"/>
      <c r="AG16" s="24">
        <v>5.5</v>
      </c>
    </row>
    <row r="17" spans="1:33" x14ac:dyDescent="0.2">
      <c r="A17" s="51">
        <v>12</v>
      </c>
      <c r="B17" s="1"/>
      <c r="C17" s="3"/>
      <c r="D17" s="3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8" t="str">
        <f t="shared" si="0"/>
        <v/>
      </c>
      <c r="X17" s="3"/>
      <c r="Y17" s="2"/>
      <c r="Z17" s="3"/>
      <c r="AA17" s="3"/>
      <c r="AB17" s="10" t="str">
        <f t="shared" si="1"/>
        <v/>
      </c>
      <c r="AC17" s="25" t="str">
        <f t="shared" si="2"/>
        <v/>
      </c>
      <c r="AD17" s="26" t="str">
        <f t="shared" si="3"/>
        <v xml:space="preserve"> </v>
      </c>
      <c r="AE17" s="11"/>
      <c r="AF17" s="24"/>
      <c r="AG17" s="24">
        <v>6</v>
      </c>
    </row>
    <row r="18" spans="1:33" x14ac:dyDescent="0.2">
      <c r="A18" s="51">
        <v>13</v>
      </c>
      <c r="B18" s="1"/>
      <c r="C18" s="3"/>
      <c r="D18" s="3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8" t="str">
        <f t="shared" si="0"/>
        <v/>
      </c>
      <c r="X18" s="3"/>
      <c r="Y18" s="2"/>
      <c r="Z18" s="3"/>
      <c r="AA18" s="3"/>
      <c r="AB18" s="10" t="str">
        <f t="shared" si="1"/>
        <v/>
      </c>
      <c r="AC18" s="25" t="str">
        <f t="shared" si="2"/>
        <v/>
      </c>
      <c r="AD18" s="26" t="str">
        <f t="shared" si="3"/>
        <v xml:space="preserve"> </v>
      </c>
      <c r="AE18" s="11"/>
      <c r="AF18" s="24"/>
      <c r="AG18" s="24">
        <v>6.5</v>
      </c>
    </row>
    <row r="19" spans="1:33" x14ac:dyDescent="0.2">
      <c r="A19" s="51">
        <v>14</v>
      </c>
      <c r="B19" s="1"/>
      <c r="C19" s="3"/>
      <c r="D19" s="3"/>
      <c r="E19" s="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8" t="str">
        <f t="shared" si="0"/>
        <v/>
      </c>
      <c r="X19" s="3"/>
      <c r="Y19" s="2"/>
      <c r="Z19" s="3"/>
      <c r="AA19" s="3"/>
      <c r="AB19" s="10" t="str">
        <f t="shared" si="1"/>
        <v/>
      </c>
      <c r="AC19" s="25" t="str">
        <f t="shared" si="2"/>
        <v/>
      </c>
      <c r="AD19" s="26" t="str">
        <f t="shared" si="3"/>
        <v xml:space="preserve"> </v>
      </c>
      <c r="AE19" s="11"/>
      <c r="AF19" s="24"/>
      <c r="AG19" s="24">
        <v>7</v>
      </c>
    </row>
    <row r="20" spans="1:33" x14ac:dyDescent="0.2">
      <c r="A20" s="51">
        <v>15</v>
      </c>
      <c r="B20" s="1"/>
      <c r="C20" s="3"/>
      <c r="D20" s="3"/>
      <c r="E20" s="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8" t="str">
        <f t="shared" si="0"/>
        <v/>
      </c>
      <c r="X20" s="3"/>
      <c r="Y20" s="2"/>
      <c r="Z20" s="3"/>
      <c r="AA20" s="3"/>
      <c r="AB20" s="10" t="str">
        <f t="shared" si="1"/>
        <v/>
      </c>
      <c r="AC20" s="25" t="str">
        <f t="shared" si="2"/>
        <v/>
      </c>
      <c r="AD20" s="26" t="str">
        <f t="shared" si="3"/>
        <v xml:space="preserve"> </v>
      </c>
      <c r="AE20" s="11"/>
      <c r="AF20" s="24"/>
      <c r="AG20" s="24">
        <v>7.5</v>
      </c>
    </row>
    <row r="21" spans="1:33" x14ac:dyDescent="0.2">
      <c r="A21" s="51">
        <v>16</v>
      </c>
      <c r="B21" s="1"/>
      <c r="C21" s="3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8" t="str">
        <f t="shared" si="0"/>
        <v/>
      </c>
      <c r="X21" s="3"/>
      <c r="Y21" s="2"/>
      <c r="Z21" s="3"/>
      <c r="AA21" s="3"/>
      <c r="AB21" s="10" t="str">
        <f t="shared" si="1"/>
        <v/>
      </c>
      <c r="AC21" s="25" t="str">
        <f t="shared" si="2"/>
        <v/>
      </c>
      <c r="AD21" s="26" t="str">
        <f t="shared" si="3"/>
        <v xml:space="preserve"> </v>
      </c>
      <c r="AE21" s="11"/>
      <c r="AF21" s="24"/>
      <c r="AG21" s="24">
        <v>8</v>
      </c>
    </row>
    <row r="22" spans="1:33" x14ac:dyDescent="0.2">
      <c r="A22" s="51">
        <v>17</v>
      </c>
      <c r="B22" s="1"/>
      <c r="C22" s="3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8" t="str">
        <f t="shared" si="0"/>
        <v/>
      </c>
      <c r="X22" s="3"/>
      <c r="Y22" s="2"/>
      <c r="Z22" s="3"/>
      <c r="AA22" s="3"/>
      <c r="AB22" s="10" t="str">
        <f t="shared" si="1"/>
        <v/>
      </c>
      <c r="AC22" s="25" t="str">
        <f t="shared" si="2"/>
        <v/>
      </c>
      <c r="AD22" s="26" t="str">
        <f t="shared" si="3"/>
        <v xml:space="preserve"> </v>
      </c>
      <c r="AE22" s="11"/>
      <c r="AF22" s="24"/>
      <c r="AG22" s="24">
        <v>8.5</v>
      </c>
    </row>
    <row r="23" spans="1:33" x14ac:dyDescent="0.2">
      <c r="A23" s="51">
        <v>18</v>
      </c>
      <c r="B23" s="1"/>
      <c r="C23" s="3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8" t="str">
        <f t="shared" si="0"/>
        <v/>
      </c>
      <c r="X23" s="3"/>
      <c r="Y23" s="2"/>
      <c r="Z23" s="3"/>
      <c r="AA23" s="3"/>
      <c r="AB23" s="10" t="str">
        <f t="shared" si="1"/>
        <v/>
      </c>
      <c r="AC23" s="25" t="str">
        <f t="shared" si="2"/>
        <v/>
      </c>
      <c r="AD23" s="26" t="str">
        <f t="shared" si="3"/>
        <v xml:space="preserve"> </v>
      </c>
      <c r="AE23" s="11"/>
      <c r="AF23" s="24"/>
      <c r="AG23" s="24">
        <v>9</v>
      </c>
    </row>
    <row r="24" spans="1:33" x14ac:dyDescent="0.2">
      <c r="A24" s="51">
        <v>19</v>
      </c>
      <c r="B24" s="1"/>
      <c r="C24" s="3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8" t="str">
        <f t="shared" si="0"/>
        <v/>
      </c>
      <c r="X24" s="3"/>
      <c r="Y24" s="2"/>
      <c r="Z24" s="3"/>
      <c r="AA24" s="3"/>
      <c r="AB24" s="10" t="str">
        <f t="shared" si="1"/>
        <v/>
      </c>
      <c r="AC24" s="25" t="str">
        <f t="shared" si="2"/>
        <v/>
      </c>
      <c r="AD24" s="26" t="str">
        <f t="shared" si="3"/>
        <v xml:space="preserve"> </v>
      </c>
      <c r="AE24" s="11"/>
      <c r="AF24" s="24"/>
      <c r="AG24" s="24">
        <v>9.5</v>
      </c>
    </row>
    <row r="25" spans="1:33" x14ac:dyDescent="0.2">
      <c r="A25" s="51">
        <v>20</v>
      </c>
      <c r="B25" s="1"/>
      <c r="C25" s="3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8" t="str">
        <f t="shared" si="0"/>
        <v/>
      </c>
      <c r="X25" s="3"/>
      <c r="Y25" s="2"/>
      <c r="Z25" s="3"/>
      <c r="AA25" s="3"/>
      <c r="AB25" s="10" t="str">
        <f t="shared" si="1"/>
        <v/>
      </c>
      <c r="AC25" s="25" t="str">
        <f t="shared" si="2"/>
        <v/>
      </c>
      <c r="AD25" s="26" t="str">
        <f t="shared" si="3"/>
        <v xml:space="preserve"> </v>
      </c>
      <c r="AE25" s="11"/>
      <c r="AF25" s="24"/>
      <c r="AG25" s="24">
        <v>10</v>
      </c>
    </row>
    <row r="26" spans="1:33" x14ac:dyDescent="0.2">
      <c r="A26" s="51">
        <v>21</v>
      </c>
      <c r="B26" s="1"/>
      <c r="C26" s="3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8" t="str">
        <f t="shared" si="0"/>
        <v/>
      </c>
      <c r="X26" s="3"/>
      <c r="Y26" s="2"/>
      <c r="Z26" s="3"/>
      <c r="AA26" s="3"/>
      <c r="AB26" s="10" t="str">
        <f t="shared" si="1"/>
        <v/>
      </c>
      <c r="AC26" s="25" t="str">
        <f t="shared" si="2"/>
        <v/>
      </c>
      <c r="AD26" s="26" t="str">
        <f t="shared" si="3"/>
        <v xml:space="preserve"> </v>
      </c>
      <c r="AE26" s="11"/>
      <c r="AF26" s="24"/>
      <c r="AG26" s="24">
        <v>10.5</v>
      </c>
    </row>
    <row r="27" spans="1:33" x14ac:dyDescent="0.2">
      <c r="A27" s="51">
        <v>22</v>
      </c>
      <c r="B27" s="1"/>
      <c r="C27" s="3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8" t="str">
        <f t="shared" si="0"/>
        <v/>
      </c>
      <c r="X27" s="3"/>
      <c r="Y27" s="2"/>
      <c r="Z27" s="3"/>
      <c r="AA27" s="3"/>
      <c r="AB27" s="10" t="str">
        <f t="shared" si="1"/>
        <v/>
      </c>
      <c r="AC27" s="25" t="str">
        <f t="shared" si="2"/>
        <v/>
      </c>
      <c r="AD27" s="26" t="str">
        <f t="shared" si="3"/>
        <v xml:space="preserve"> </v>
      </c>
      <c r="AE27" s="11"/>
      <c r="AF27" s="24"/>
      <c r="AG27" s="24">
        <v>11</v>
      </c>
    </row>
    <row r="28" spans="1:33" x14ac:dyDescent="0.2">
      <c r="A28" s="51">
        <v>23</v>
      </c>
      <c r="B28" s="1"/>
      <c r="C28" s="3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8" t="str">
        <f t="shared" si="0"/>
        <v/>
      </c>
      <c r="X28" s="3"/>
      <c r="Y28" s="2"/>
      <c r="Z28" s="3"/>
      <c r="AA28" s="3"/>
      <c r="AB28" s="10" t="str">
        <f t="shared" si="1"/>
        <v/>
      </c>
      <c r="AC28" s="25" t="str">
        <f t="shared" si="2"/>
        <v/>
      </c>
      <c r="AD28" s="26" t="str">
        <f t="shared" si="3"/>
        <v xml:space="preserve"> </v>
      </c>
      <c r="AE28" s="11"/>
      <c r="AF28" s="24"/>
      <c r="AG28" s="24">
        <v>11.5</v>
      </c>
    </row>
    <row r="29" spans="1:33" x14ac:dyDescent="0.2">
      <c r="A29" s="51">
        <v>24</v>
      </c>
      <c r="B29" s="1"/>
      <c r="C29" s="3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8" t="str">
        <f t="shared" si="0"/>
        <v/>
      </c>
      <c r="X29" s="3"/>
      <c r="Y29" s="2"/>
      <c r="Z29" s="3"/>
      <c r="AA29" s="3"/>
      <c r="AB29" s="10" t="str">
        <f t="shared" si="1"/>
        <v/>
      </c>
      <c r="AC29" s="25" t="str">
        <f t="shared" si="2"/>
        <v/>
      </c>
      <c r="AD29" s="26" t="str">
        <f t="shared" si="3"/>
        <v xml:space="preserve"> </v>
      </c>
      <c r="AE29" s="11"/>
      <c r="AF29" s="24"/>
      <c r="AG29" s="24">
        <v>12</v>
      </c>
    </row>
    <row r="30" spans="1:33" x14ac:dyDescent="0.2">
      <c r="A30" s="51">
        <v>25</v>
      </c>
      <c r="B30" s="1"/>
      <c r="C30" s="3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8" t="str">
        <f t="shared" si="0"/>
        <v/>
      </c>
      <c r="X30" s="3"/>
      <c r="Y30" s="2"/>
      <c r="Z30" s="3"/>
      <c r="AA30" s="3"/>
      <c r="AB30" s="10" t="str">
        <f t="shared" si="1"/>
        <v/>
      </c>
      <c r="AC30" s="25" t="str">
        <f t="shared" si="2"/>
        <v/>
      </c>
      <c r="AD30" s="26" t="str">
        <f t="shared" si="3"/>
        <v xml:space="preserve"> </v>
      </c>
      <c r="AE30" s="11"/>
      <c r="AF30" s="24"/>
      <c r="AG30" s="24">
        <v>12.5</v>
      </c>
    </row>
    <row r="31" spans="1:33" x14ac:dyDescent="0.2">
      <c r="A31" s="51">
        <v>26</v>
      </c>
      <c r="B31" s="1"/>
      <c r="C31" s="3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8" t="str">
        <f t="shared" si="0"/>
        <v/>
      </c>
      <c r="X31" s="3"/>
      <c r="Y31" s="2"/>
      <c r="Z31" s="3"/>
      <c r="AA31" s="3"/>
      <c r="AB31" s="10" t="str">
        <f t="shared" si="1"/>
        <v/>
      </c>
      <c r="AC31" s="25" t="str">
        <f t="shared" si="2"/>
        <v/>
      </c>
      <c r="AD31" s="26" t="str">
        <f t="shared" si="3"/>
        <v xml:space="preserve"> </v>
      </c>
      <c r="AE31" s="11"/>
      <c r="AF31" s="24"/>
      <c r="AG31" s="24">
        <v>13</v>
      </c>
    </row>
    <row r="32" spans="1:33" x14ac:dyDescent="0.2">
      <c r="A32" s="51">
        <v>27</v>
      </c>
      <c r="B32" s="1"/>
      <c r="C32" s="3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8" t="str">
        <f t="shared" si="0"/>
        <v/>
      </c>
      <c r="X32" s="3"/>
      <c r="Y32" s="2"/>
      <c r="Z32" s="3"/>
      <c r="AA32" s="3"/>
      <c r="AB32" s="10" t="str">
        <f t="shared" si="1"/>
        <v/>
      </c>
      <c r="AC32" s="25" t="str">
        <f t="shared" si="2"/>
        <v/>
      </c>
      <c r="AD32" s="26" t="str">
        <f t="shared" si="3"/>
        <v xml:space="preserve"> </v>
      </c>
      <c r="AE32" s="11"/>
      <c r="AF32" s="24"/>
      <c r="AG32" s="24">
        <v>13.5</v>
      </c>
    </row>
    <row r="33" spans="1:35" x14ac:dyDescent="0.2">
      <c r="A33" s="51">
        <v>28</v>
      </c>
      <c r="B33" s="1"/>
      <c r="C33" s="3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8" t="str">
        <f t="shared" si="0"/>
        <v/>
      </c>
      <c r="X33" s="3"/>
      <c r="Y33" s="2"/>
      <c r="Z33" s="3"/>
      <c r="AA33" s="3"/>
      <c r="AB33" s="10" t="str">
        <f t="shared" si="1"/>
        <v/>
      </c>
      <c r="AC33" s="25" t="str">
        <f t="shared" si="2"/>
        <v/>
      </c>
      <c r="AD33" s="26" t="str">
        <f t="shared" si="3"/>
        <v xml:space="preserve"> </v>
      </c>
      <c r="AE33" s="11"/>
      <c r="AF33" s="24"/>
      <c r="AG33" s="24">
        <v>14</v>
      </c>
    </row>
    <row r="34" spans="1:35" x14ac:dyDescent="0.2">
      <c r="A34" s="51">
        <v>29</v>
      </c>
      <c r="B34" s="1"/>
      <c r="C34" s="3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8" t="str">
        <f t="shared" si="0"/>
        <v/>
      </c>
      <c r="X34" s="3"/>
      <c r="Y34" s="2"/>
      <c r="Z34" s="3"/>
      <c r="AA34" s="3"/>
      <c r="AB34" s="10" t="str">
        <f t="shared" si="1"/>
        <v/>
      </c>
      <c r="AC34" s="25" t="str">
        <f t="shared" si="2"/>
        <v/>
      </c>
      <c r="AD34" s="26" t="str">
        <f t="shared" si="3"/>
        <v xml:space="preserve"> </v>
      </c>
      <c r="AE34" s="11"/>
      <c r="AF34" s="24"/>
      <c r="AG34" s="24">
        <v>14.5</v>
      </c>
    </row>
    <row r="35" spans="1:35" x14ac:dyDescent="0.2">
      <c r="A35" s="51">
        <v>30</v>
      </c>
      <c r="B35" s="1"/>
      <c r="C35" s="3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8" t="str">
        <f t="shared" si="0"/>
        <v/>
      </c>
      <c r="X35" s="3"/>
      <c r="Y35" s="2"/>
      <c r="Z35" s="3"/>
      <c r="AA35" s="3"/>
      <c r="AB35" s="10" t="str">
        <f t="shared" si="1"/>
        <v/>
      </c>
      <c r="AC35" s="25" t="str">
        <f t="shared" si="2"/>
        <v/>
      </c>
      <c r="AD35" s="26" t="str">
        <f t="shared" si="3"/>
        <v xml:space="preserve"> </v>
      </c>
      <c r="AE35" s="11"/>
      <c r="AF35" s="24"/>
      <c r="AG35" s="24">
        <v>15</v>
      </c>
    </row>
    <row r="36" spans="1:35" x14ac:dyDescent="0.2">
      <c r="A36" s="51">
        <v>31</v>
      </c>
      <c r="B36" s="1"/>
      <c r="C36" s="3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8" t="str">
        <f t="shared" si="0"/>
        <v/>
      </c>
      <c r="X36" s="3"/>
      <c r="Y36" s="2"/>
      <c r="Z36" s="3"/>
      <c r="AA36" s="3"/>
      <c r="AB36" s="10" t="str">
        <f t="shared" si="1"/>
        <v/>
      </c>
      <c r="AC36" s="25" t="str">
        <f t="shared" si="2"/>
        <v/>
      </c>
      <c r="AD36" s="26" t="str">
        <f t="shared" si="3"/>
        <v xml:space="preserve"> </v>
      </c>
      <c r="AE36" s="11"/>
      <c r="AF36" s="24"/>
      <c r="AG36" s="24">
        <f>AG35+0.5</f>
        <v>15.5</v>
      </c>
    </row>
    <row r="37" spans="1:35" x14ac:dyDescent="0.2">
      <c r="A37" s="51">
        <v>32</v>
      </c>
      <c r="B37" s="1"/>
      <c r="C37" s="3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8" t="str">
        <f t="shared" si="0"/>
        <v/>
      </c>
      <c r="X37" s="3"/>
      <c r="Y37" s="2"/>
      <c r="Z37" s="3"/>
      <c r="AA37" s="3"/>
      <c r="AB37" s="10" t="str">
        <f t="shared" si="1"/>
        <v/>
      </c>
      <c r="AC37" s="25" t="str">
        <f t="shared" si="2"/>
        <v/>
      </c>
      <c r="AD37" s="26" t="str">
        <f t="shared" si="3"/>
        <v xml:space="preserve"> </v>
      </c>
      <c r="AE37" s="11"/>
      <c r="AF37" s="24"/>
      <c r="AG37" s="24">
        <f t="shared" ref="AG37:AG61" si="4">AG36+0.5</f>
        <v>16</v>
      </c>
    </row>
    <row r="38" spans="1:35" x14ac:dyDescent="0.2">
      <c r="A38" s="51">
        <v>33</v>
      </c>
      <c r="B38" s="1"/>
      <c r="C38" s="3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8" t="str">
        <f t="shared" si="0"/>
        <v/>
      </c>
      <c r="X38" s="3"/>
      <c r="Y38" s="2"/>
      <c r="Z38" s="3"/>
      <c r="AA38" s="3"/>
      <c r="AB38" s="10" t="str">
        <f t="shared" si="1"/>
        <v/>
      </c>
      <c r="AC38" s="25" t="str">
        <f t="shared" si="2"/>
        <v/>
      </c>
      <c r="AD38" s="26" t="str">
        <f t="shared" si="3"/>
        <v xml:space="preserve"> </v>
      </c>
      <c r="AE38" s="11"/>
      <c r="AF38" s="24"/>
      <c r="AG38" s="24">
        <f t="shared" si="4"/>
        <v>16.5</v>
      </c>
    </row>
    <row r="39" spans="1:35" ht="13.5" thickBot="1" x14ac:dyDescent="0.25">
      <c r="A39" s="93">
        <v>34</v>
      </c>
      <c r="B39" s="5"/>
      <c r="C39" s="6"/>
      <c r="D39" s="6"/>
      <c r="E39" s="6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9" t="str">
        <f t="shared" si="0"/>
        <v/>
      </c>
      <c r="X39" s="6"/>
      <c r="Y39" s="7"/>
      <c r="Z39" s="6"/>
      <c r="AA39" s="6"/>
      <c r="AB39" s="9" t="str">
        <f t="shared" si="1"/>
        <v/>
      </c>
      <c r="AC39" s="31" t="str">
        <f t="shared" si="2"/>
        <v/>
      </c>
      <c r="AD39" s="31" t="str">
        <f t="shared" si="3"/>
        <v xml:space="preserve"> </v>
      </c>
      <c r="AE39" s="12"/>
      <c r="AF39" s="24"/>
      <c r="AG39" s="24">
        <f t="shared" si="4"/>
        <v>17</v>
      </c>
    </row>
    <row r="40" spans="1:35" ht="14.25" thickTop="1" thickBot="1" x14ac:dyDescent="0.25">
      <c r="A40" s="29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90"/>
      <c r="AE40" s="90"/>
      <c r="AF40" s="32"/>
      <c r="AG40" s="24">
        <f t="shared" si="4"/>
        <v>17.5</v>
      </c>
    </row>
    <row r="41" spans="1:35" ht="13.5" thickTop="1" x14ac:dyDescent="0.2">
      <c r="A41" s="29"/>
      <c r="B41" s="8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8"/>
      <c r="AF41" s="32"/>
      <c r="AG41" s="24">
        <f t="shared" si="4"/>
        <v>18</v>
      </c>
    </row>
    <row r="42" spans="1:35" s="14" customFormat="1" ht="15.75" x14ac:dyDescent="0.2">
      <c r="A42" s="84"/>
      <c r="B42" s="107" t="s">
        <v>42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9"/>
      <c r="AG42" s="24">
        <f t="shared" si="4"/>
        <v>18.5</v>
      </c>
    </row>
    <row r="43" spans="1:35" s="14" customFormat="1" ht="15.75" x14ac:dyDescent="0.2">
      <c r="A43" s="84"/>
      <c r="B43" s="82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60"/>
      <c r="AE43" s="61"/>
      <c r="AG43" s="24">
        <f t="shared" si="4"/>
        <v>19</v>
      </c>
    </row>
    <row r="44" spans="1:35" ht="13.5" thickBot="1" x14ac:dyDescent="0.25">
      <c r="A44" s="85"/>
      <c r="B44" s="67"/>
      <c r="C44" s="62" t="str">
        <f>C3</f>
        <v>H1</v>
      </c>
      <c r="D44" s="62" t="str">
        <f t="shared" ref="D44:W44" si="5">D3</f>
        <v>1a</v>
      </c>
      <c r="E44" s="62" t="str">
        <f t="shared" si="5"/>
        <v>1b</v>
      </c>
      <c r="F44" s="62" t="str">
        <f t="shared" si="5"/>
        <v>1c</v>
      </c>
      <c r="G44" s="62" t="str">
        <f t="shared" si="5"/>
        <v>1d</v>
      </c>
      <c r="H44" s="62" t="str">
        <f t="shared" si="5"/>
        <v>2a</v>
      </c>
      <c r="I44" s="62" t="str">
        <f t="shared" si="5"/>
        <v>2b</v>
      </c>
      <c r="J44" s="62">
        <f t="shared" si="5"/>
        <v>3</v>
      </c>
      <c r="K44" s="62" t="str">
        <f t="shared" si="5"/>
        <v>4a</v>
      </c>
      <c r="L44" s="62" t="str">
        <f t="shared" si="5"/>
        <v>4b</v>
      </c>
      <c r="M44" s="62" t="str">
        <f t="shared" si="5"/>
        <v>4c</v>
      </c>
      <c r="N44" s="62" t="str">
        <f t="shared" si="5"/>
        <v>4d</v>
      </c>
      <c r="O44" s="62" t="str">
        <f t="shared" si="5"/>
        <v>5a</v>
      </c>
      <c r="P44" s="62" t="str">
        <f t="shared" si="5"/>
        <v>5b</v>
      </c>
      <c r="Q44" s="62" t="str">
        <f t="shared" si="5"/>
        <v>5c</v>
      </c>
      <c r="R44" s="62" t="str">
        <f t="shared" si="5"/>
        <v>5d</v>
      </c>
      <c r="S44" s="62" t="str">
        <f t="shared" si="5"/>
        <v>6a</v>
      </c>
      <c r="T44" s="62" t="str">
        <f t="shared" si="5"/>
        <v>6b</v>
      </c>
      <c r="U44" s="62" t="str">
        <f t="shared" si="5"/>
        <v>6c</v>
      </c>
      <c r="V44" s="62" t="str">
        <f t="shared" si="5"/>
        <v>6d</v>
      </c>
      <c r="W44" s="62" t="str">
        <f t="shared" si="5"/>
        <v>∑</v>
      </c>
      <c r="X44" s="62"/>
      <c r="Y44" s="62"/>
      <c r="Z44" s="62"/>
      <c r="AA44" s="62"/>
      <c r="AB44" s="63" t="str">
        <f>AB3</f>
        <v>∑</v>
      </c>
      <c r="AC44" s="64" t="str">
        <f>AC3</f>
        <v>Summe</v>
      </c>
      <c r="AD44" s="60"/>
      <c r="AE44" s="65" t="s">
        <v>15</v>
      </c>
      <c r="AG44" s="24">
        <f t="shared" si="4"/>
        <v>19.5</v>
      </c>
    </row>
    <row r="45" spans="1:35" ht="26.25" thickBot="1" x14ac:dyDescent="0.25">
      <c r="A45" s="86"/>
      <c r="B45" s="83" t="s">
        <v>2</v>
      </c>
      <c r="C45" s="75" t="str">
        <f t="shared" ref="C45:V45" si="6">IF(COUNT(C6:C39)=0," ",ROUND(SUM(C6:C39)/COUNT(C6:C39),2))</f>
        <v xml:space="preserve"> </v>
      </c>
      <c r="D45" s="75" t="str">
        <f t="shared" si="6"/>
        <v xml:space="preserve"> </v>
      </c>
      <c r="E45" s="75" t="str">
        <f t="shared" si="6"/>
        <v xml:space="preserve"> </v>
      </c>
      <c r="F45" s="75" t="str">
        <f t="shared" si="6"/>
        <v xml:space="preserve"> </v>
      </c>
      <c r="G45" s="75" t="str">
        <f t="shared" si="6"/>
        <v xml:space="preserve"> </v>
      </c>
      <c r="H45" s="75" t="str">
        <f t="shared" si="6"/>
        <v xml:space="preserve"> </v>
      </c>
      <c r="I45" s="75" t="str">
        <f t="shared" si="6"/>
        <v xml:space="preserve"> </v>
      </c>
      <c r="J45" s="75" t="str">
        <f t="shared" si="6"/>
        <v xml:space="preserve"> </v>
      </c>
      <c r="K45" s="75" t="str">
        <f t="shared" si="6"/>
        <v xml:space="preserve"> </v>
      </c>
      <c r="L45" s="75" t="str">
        <f t="shared" si="6"/>
        <v xml:space="preserve"> </v>
      </c>
      <c r="M45" s="75" t="str">
        <f t="shared" si="6"/>
        <v xml:space="preserve"> </v>
      </c>
      <c r="N45" s="75" t="str">
        <f t="shared" si="6"/>
        <v xml:space="preserve"> </v>
      </c>
      <c r="O45" s="75" t="str">
        <f t="shared" si="6"/>
        <v xml:space="preserve"> </v>
      </c>
      <c r="P45" s="75" t="str">
        <f t="shared" si="6"/>
        <v xml:space="preserve"> </v>
      </c>
      <c r="Q45" s="75" t="str">
        <f t="shared" si="6"/>
        <v xml:space="preserve"> </v>
      </c>
      <c r="R45" s="75" t="str">
        <f t="shared" si="6"/>
        <v xml:space="preserve"> </v>
      </c>
      <c r="S45" s="75" t="str">
        <f t="shared" si="6"/>
        <v xml:space="preserve"> </v>
      </c>
      <c r="T45" s="75" t="str">
        <f t="shared" si="6"/>
        <v xml:space="preserve"> </v>
      </c>
      <c r="U45" s="75" t="str">
        <f t="shared" si="6"/>
        <v xml:space="preserve"> </v>
      </c>
      <c r="V45" s="75" t="str">
        <f t="shared" si="6"/>
        <v xml:space="preserve"> </v>
      </c>
      <c r="W45" s="87" t="str">
        <f>IF(COUNT(W6:W39)=0," ",ROUND(SUM(W6:W39)/COUNT(W6:W39),2))</f>
        <v xml:space="preserve"> </v>
      </c>
      <c r="X45" s="89"/>
      <c r="Y45" s="89"/>
      <c r="Z45" s="89"/>
      <c r="AA45" s="89"/>
      <c r="AB45" s="88" t="str">
        <f>IF(COUNT(AB6:AB39)=0," ",ROUND(SUM(AB6:AB39)/COUNT(AB6:AB39),2))</f>
        <v xml:space="preserve"> </v>
      </c>
      <c r="AC45" s="88" t="str">
        <f t="shared" ref="AC45" si="7">IF(COUNT(AC6:AC39)=0," ",ROUND(SUM(AC6:AC39)/COUNT(AC6:AC39),2))</f>
        <v xml:space="preserve"> </v>
      </c>
      <c r="AD45" s="60"/>
      <c r="AE45" s="66" t="s">
        <v>13</v>
      </c>
      <c r="AG45" s="24">
        <f t="shared" si="4"/>
        <v>20</v>
      </c>
    </row>
    <row r="46" spans="1:35" ht="13.5" thickBot="1" x14ac:dyDescent="0.25">
      <c r="A46" s="28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0"/>
      <c r="AE46" s="80" t="str">
        <f>IF(COUNT(AE6:AE39)=0," ",ROUND((SUM(AE6:AE39)/COUNT(AE6:AE39)),2))</f>
        <v xml:space="preserve"> </v>
      </c>
      <c r="AG46" s="24">
        <f t="shared" si="4"/>
        <v>20.5</v>
      </c>
    </row>
    <row r="47" spans="1:35" x14ac:dyDescent="0.2">
      <c r="A47" s="28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0"/>
      <c r="AE47" s="61"/>
      <c r="AG47" s="24">
        <f t="shared" si="4"/>
        <v>21</v>
      </c>
    </row>
    <row r="48" spans="1:35" ht="26.25" thickBot="1" x14ac:dyDescent="0.25">
      <c r="A48" s="28"/>
      <c r="B48" s="83" t="s">
        <v>14</v>
      </c>
      <c r="C48" s="68">
        <v>1</v>
      </c>
      <c r="D48" s="68">
        <v>2</v>
      </c>
      <c r="E48" s="68">
        <v>3</v>
      </c>
      <c r="F48" s="68">
        <v>4</v>
      </c>
      <c r="G48" s="68">
        <v>5</v>
      </c>
      <c r="H48" s="68">
        <v>6</v>
      </c>
      <c r="I48" s="69"/>
      <c r="J48" s="110" t="s">
        <v>44</v>
      </c>
      <c r="K48" s="111"/>
      <c r="L48" s="69"/>
      <c r="M48" s="69"/>
      <c r="N48" s="99"/>
      <c r="O48" s="99"/>
      <c r="P48" s="99"/>
      <c r="Q48" s="92"/>
      <c r="R48" s="92"/>
      <c r="S48" s="69"/>
      <c r="T48" s="114" t="s">
        <v>24</v>
      </c>
      <c r="U48" s="114"/>
      <c r="V48" s="114"/>
      <c r="W48" s="69"/>
      <c r="X48" s="62">
        <v>1</v>
      </c>
      <c r="Y48" s="62">
        <v>2</v>
      </c>
      <c r="Z48" s="62">
        <v>3</v>
      </c>
      <c r="AA48" s="62">
        <v>4</v>
      </c>
      <c r="AB48" s="69"/>
      <c r="AC48" s="67"/>
      <c r="AD48" s="67"/>
      <c r="AE48" s="70"/>
      <c r="AG48" s="24">
        <f t="shared" si="4"/>
        <v>21.5</v>
      </c>
      <c r="AH48" s="35"/>
      <c r="AI48" s="35"/>
    </row>
    <row r="49" spans="1:35" ht="24.95" customHeight="1" thickBot="1" x14ac:dyDescent="0.25">
      <c r="A49" s="28"/>
      <c r="B49" s="69"/>
      <c r="C49" s="76" t="str">
        <f>IF(COUNT(AD6:AD39)=0," ",COUNTIF($AD$6:$AD$39,1))</f>
        <v xml:space="preserve"> </v>
      </c>
      <c r="D49" s="77" t="str">
        <f>IF(COUNT(AD6:AD39)=0," ",COUNTIF($AD$6:$AD$39,2))</f>
        <v xml:space="preserve"> </v>
      </c>
      <c r="E49" s="77" t="str">
        <f>IF(COUNT(AD6:AD39)=0," ",COUNTIF($AD$6:$AD$39,3))</f>
        <v xml:space="preserve"> </v>
      </c>
      <c r="F49" s="77" t="str">
        <f>IF(COUNT(AD6:AD39)=0," ",COUNTIF($AD$6:$AD$39,4))</f>
        <v xml:space="preserve"> </v>
      </c>
      <c r="G49" s="77" t="str">
        <f>IF(COUNT(AD6:AD39)=0," ",COUNTIF($AD$6:$AD$39,5))</f>
        <v xml:space="preserve"> </v>
      </c>
      <c r="H49" s="78" t="str">
        <f>IF(COUNT(AD6:AD39)=0," ",COUNTIF($AD$6:$AD$39,6))</f>
        <v xml:space="preserve"> </v>
      </c>
      <c r="I49" s="69"/>
      <c r="J49" s="112" t="str">
        <f>IF(COUNT(AD6:AD39)=0," ",ROUND((SUM(AD6:AD39)/COUNT(AD6:AD39)),2))</f>
        <v xml:space="preserve"> </v>
      </c>
      <c r="K49" s="113"/>
      <c r="L49" s="69"/>
      <c r="M49" s="99"/>
      <c r="N49" s="99"/>
      <c r="O49" s="99"/>
      <c r="P49" s="92"/>
      <c r="Q49" s="92"/>
      <c r="R49" s="92"/>
      <c r="S49" s="69"/>
      <c r="T49" s="91" t="s">
        <v>30</v>
      </c>
      <c r="U49" s="91"/>
      <c r="V49" s="91"/>
      <c r="W49" s="69"/>
      <c r="X49" s="76">
        <f>SUM(AI5,AJ5)</f>
        <v>0</v>
      </c>
      <c r="Y49" s="77">
        <f>SUM(AI6,AJ6)</f>
        <v>0</v>
      </c>
      <c r="Z49" s="77">
        <f>SUM(AI7,AJ7)</f>
        <v>0</v>
      </c>
      <c r="AA49" s="77">
        <f>SUM(AI8,AJ8)</f>
        <v>0</v>
      </c>
      <c r="AB49" s="69"/>
      <c r="AC49" s="67"/>
      <c r="AD49" s="67"/>
      <c r="AE49" s="70"/>
      <c r="AG49" s="24">
        <f t="shared" si="4"/>
        <v>22</v>
      </c>
      <c r="AH49" s="35"/>
      <c r="AI49" s="35"/>
    </row>
    <row r="50" spans="1:35" ht="24.95" customHeight="1" x14ac:dyDescent="0.2">
      <c r="A50" s="28"/>
      <c r="B50" s="69"/>
      <c r="C50" s="71"/>
      <c r="D50" s="69"/>
      <c r="E50" s="69"/>
      <c r="F50" s="69"/>
      <c r="G50" s="69"/>
      <c r="H50" s="69"/>
      <c r="I50" s="69"/>
      <c r="J50" s="69"/>
      <c r="K50" s="69"/>
      <c r="L50" s="69"/>
      <c r="M50" s="99"/>
      <c r="N50" s="99"/>
      <c r="O50" s="99"/>
      <c r="P50" s="92"/>
      <c r="Q50" s="92"/>
      <c r="R50" s="92"/>
      <c r="S50" s="69"/>
      <c r="T50" s="99" t="s">
        <v>31</v>
      </c>
      <c r="U50" s="99"/>
      <c r="V50" s="99"/>
      <c r="W50" s="100"/>
      <c r="X50" s="79" t="str">
        <f>IF(X49&gt;0,($AI5*$AL5+$AJ5*$AM5)/($AI5+$AJ5)," ")</f>
        <v xml:space="preserve"> </v>
      </c>
      <c r="Y50" s="79" t="str">
        <f>IF(Y49&gt;0,($AI6*$AL6+$AJ6*$AM6)/($AI6+$AJ6)," ")</f>
        <v xml:space="preserve"> </v>
      </c>
      <c r="Z50" s="79" t="str">
        <f>IF(Z49&gt;0,($AI7*$AL7+$AJ7*$AM7)/($AI7+$AJ7)," ")</f>
        <v xml:space="preserve"> </v>
      </c>
      <c r="AA50" s="79" t="str">
        <f>IF(AA49&gt;0,($AI8*$AL8+$AJ8*$AM8)/($AI8+$AJ8)," ")</f>
        <v xml:space="preserve"> </v>
      </c>
      <c r="AB50" s="69"/>
      <c r="AC50" s="67"/>
      <c r="AD50" s="67"/>
      <c r="AE50" s="70"/>
      <c r="AG50" s="24">
        <f t="shared" si="4"/>
        <v>22.5</v>
      </c>
      <c r="AH50" s="35"/>
      <c r="AI50" s="35"/>
    </row>
    <row r="51" spans="1:35" ht="13.5" thickBot="1" x14ac:dyDescent="0.25">
      <c r="A51" s="28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3"/>
      <c r="U51" s="73"/>
      <c r="V51" s="73"/>
      <c r="W51" s="73"/>
      <c r="X51" s="73"/>
      <c r="Y51" s="73"/>
      <c r="Z51" s="73"/>
      <c r="AA51" s="73"/>
      <c r="AB51" s="73"/>
      <c r="AC51" s="72"/>
      <c r="AD51" s="72"/>
      <c r="AE51" s="74"/>
      <c r="AG51" s="24">
        <f t="shared" si="4"/>
        <v>23</v>
      </c>
      <c r="AH51" s="35"/>
      <c r="AI51" s="35"/>
    </row>
    <row r="52" spans="1:35" ht="8.25" customHeight="1" thickTop="1" x14ac:dyDescent="0.2">
      <c r="A52" s="28"/>
      <c r="AG52" s="24">
        <f t="shared" si="4"/>
        <v>23.5</v>
      </c>
    </row>
    <row r="53" spans="1:35" hidden="1" x14ac:dyDescent="0.2">
      <c r="AG53" s="24">
        <f t="shared" si="4"/>
        <v>24</v>
      </c>
    </row>
    <row r="54" spans="1:35" hidden="1" x14ac:dyDescent="0.2">
      <c r="AG54" s="24">
        <f t="shared" si="4"/>
        <v>24.5</v>
      </c>
    </row>
    <row r="55" spans="1:35" hidden="1" x14ac:dyDescent="0.2">
      <c r="AG55" s="24">
        <f t="shared" si="4"/>
        <v>25</v>
      </c>
    </row>
    <row r="56" spans="1:35" hidden="1" x14ac:dyDescent="0.2">
      <c r="AG56" s="24">
        <f t="shared" si="4"/>
        <v>25.5</v>
      </c>
    </row>
    <row r="57" spans="1:35" hidden="1" x14ac:dyDescent="0.2">
      <c r="AG57" s="24">
        <f t="shared" si="4"/>
        <v>26</v>
      </c>
    </row>
    <row r="58" spans="1:35" hidden="1" x14ac:dyDescent="0.2">
      <c r="AG58" s="24">
        <f t="shared" si="4"/>
        <v>26.5</v>
      </c>
    </row>
    <row r="59" spans="1:35" hidden="1" x14ac:dyDescent="0.2">
      <c r="AG59" s="24">
        <f t="shared" si="4"/>
        <v>27</v>
      </c>
    </row>
    <row r="60" spans="1:35" hidden="1" x14ac:dyDescent="0.2">
      <c r="AG60" s="24">
        <f t="shared" si="4"/>
        <v>27.5</v>
      </c>
    </row>
    <row r="61" spans="1:35" hidden="1" x14ac:dyDescent="0.2">
      <c r="AG61" s="24">
        <f t="shared" si="4"/>
        <v>28</v>
      </c>
    </row>
    <row r="62" spans="1:35" hidden="1" x14ac:dyDescent="0.2">
      <c r="AG62" s="24"/>
    </row>
    <row r="63" spans="1:35" hidden="1" x14ac:dyDescent="0.2">
      <c r="AG63" s="24"/>
    </row>
  </sheetData>
  <sheetProtection password="CA67" sheet="1" objects="1" scenarios="1" selectLockedCells="1"/>
  <mergeCells count="10">
    <mergeCell ref="T50:W50"/>
    <mergeCell ref="N48:P48"/>
    <mergeCell ref="M49:O49"/>
    <mergeCell ref="M50:O50"/>
    <mergeCell ref="AE3:AE5"/>
    <mergeCell ref="C5:AC5"/>
    <mergeCell ref="B42:AE42"/>
    <mergeCell ref="J48:K48"/>
    <mergeCell ref="J49:K49"/>
    <mergeCell ref="T48:V48"/>
  </mergeCells>
  <dataValidations count="9">
    <dataValidation type="list" allowBlank="1" showInputMessage="1" showErrorMessage="1" sqref="D6:F39 K6:K39 M6:M39 P6:P39 S6:S39">
      <formula1>$AG$5:$AG$7</formula1>
    </dataValidation>
    <dataValidation type="list" allowBlank="1" showInputMessage="1" showErrorMessage="1" sqref="AE40">
      <formula1>$AK$7:$AK$12</formula1>
    </dataValidation>
    <dataValidation type="decimal" allowBlank="1" showInputMessage="1" showErrorMessage="1" sqref="AE6:AE39">
      <formula1>1</formula1>
      <formula2>6</formula2>
    </dataValidation>
    <dataValidation type="list" allowBlank="1" showInputMessage="1" showErrorMessage="1" sqref="O6:O39 R6:R39 U6:V39 G6:G39 I6:J39">
      <formula1>$AG$5:$AG$9</formula1>
    </dataValidation>
    <dataValidation type="list" allowBlank="1" showInputMessage="1" showErrorMessage="1" promptTitle="Eingabe der 1. Wahlaufgabe" prompt="Die Nummern der beiden Wahlaufgaben müssen unterschiedlich sein." sqref="Y6:Y39">
      <formula1>$AH$6:$AH$9</formula1>
    </dataValidation>
    <dataValidation type="list" allowBlank="1" showInputMessage="1" showErrorMessage="1" promptTitle="Eingabe der 2. Wahlaufgabe" prompt="Die Nummern der beiden Wahlaufgaben müssen unterschiedlich sein." sqref="AA6:AA39">
      <formula1>$AH$6:$AH$9</formula1>
    </dataValidation>
    <dataValidation type="list" allowBlank="1" showInputMessage="1" showErrorMessage="1" sqref="C6:C39">
      <formula1>$AG$5:$AG$61</formula1>
    </dataValidation>
    <dataValidation type="list" allowBlank="1" showInputMessage="1" showErrorMessage="1" sqref="H6:H39 L6:L39 N6:N39 Q6:Q39 T6:T39">
      <formula1>$AG$5:$AG$11</formula1>
    </dataValidation>
    <dataValidation type="list" allowBlank="1" showInputMessage="1" showErrorMessage="1" sqref="X6:X39 Z6:Z39">
      <formula1>$AG$5:$AG$25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ignoredErrors>
    <ignoredError sqref="W4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Information</vt:lpstr>
      <vt:lpstr>Ma_NT_RS10</vt:lpstr>
      <vt:lpstr>Ma_NT_RS10!Druckbereich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2020-05-27T16:15:03Z</dcterms:modified>
</cp:coreProperties>
</file>